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<sst xmlns="http://schemas.openxmlformats.org/spreadsheetml/2006/main" count="43" uniqueCount="26">
  <si>
    <t>Главная передача</t>
  </si>
  <si>
    <t>Диаметр колеса, мм</t>
  </si>
  <si>
    <t>Обороты двигателя об/мин</t>
  </si>
  <si>
    <t>об/мин на колесах</t>
  </si>
  <si>
    <t>км/час</t>
  </si>
  <si>
    <t>1-я передача</t>
  </si>
  <si>
    <t>2-я передача</t>
  </si>
  <si>
    <t>3-я передача</t>
  </si>
  <si>
    <t>4-я передача</t>
  </si>
  <si>
    <t>5-я передача</t>
  </si>
  <si>
    <t>Задняя</t>
  </si>
  <si>
    <t>задняя передача</t>
  </si>
  <si>
    <t>Диаметр обода "</t>
  </si>
  <si>
    <t>Параметры колеса</t>
  </si>
  <si>
    <t>Ширина профиля</t>
  </si>
  <si>
    <t>Высота профиля %</t>
  </si>
  <si>
    <t xml:space="preserve">Передаточные числа </t>
  </si>
  <si>
    <t>Длина окружности колеса, мм</t>
  </si>
  <si>
    <t>Калькулятор расчета скорости автомобиля Nissan Note</t>
  </si>
  <si>
    <t>JH3-103 (CR14DE)</t>
  </si>
  <si>
    <t>JH3-149 (HR16DE)</t>
  </si>
  <si>
    <t>*Изменяемые параметры: обороты двигателя, передаточные числа коробки, размеры колеса</t>
  </si>
  <si>
    <t>RE4F03B (HR16DE) automatic</t>
  </si>
  <si>
    <t>JH3-103 (CR14DE)  1.4</t>
  </si>
  <si>
    <t>JH3-149 (HR16DE)  1.6</t>
  </si>
  <si>
    <t>RE4F03B(HR14DE)  1.6automatic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</si>
</sst>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2" fillId="2" borderId="4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5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8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D35" sqref="D35"/>
    </sheetView>
  </sheetViews>
  <sheetFormatPr defaultColWidth="9.00390625" defaultRowHeight="12.75"/>
  <cols>
    <col min="1" max="1" width="29.625" style="0" customWidth="1"/>
    <col min="2" max="2" width="18.875" style="0" bestFit="1" customWidth="1"/>
    <col min="3" max="3" width="17.875" style="0" bestFit="1" customWidth="1"/>
    <col min="4" max="4" width="19.375" style="0" bestFit="1" customWidth="1"/>
    <col min="5" max="5" width="13.75390625" style="0" customWidth="1"/>
    <col min="6" max="6" width="12.375" style="0" customWidth="1"/>
  </cols>
  <sheetData>
    <row r="1" ht="12.75">
      <c r="A1" s="20" t="s">
        <v>18</v>
      </c>
    </row>
    <row r="2" spans="1:4" ht="12.75">
      <c r="A2" s="20" t="s">
        <v>21</v>
      </c>
      <c r="B2" s="19"/>
      <c r="C2" s="19"/>
      <c r="D2" s="19"/>
    </row>
    <row r="5" spans="1:9" ht="12.75">
      <c r="A5" s="2" t="s">
        <v>16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4" t="s">
        <v>0</v>
      </c>
      <c r="H5" s="5"/>
      <c r="I5" s="6" t="s">
        <v>10</v>
      </c>
    </row>
    <row r="6" spans="1:9" ht="12.75">
      <c r="A6" s="11" t="s">
        <v>23</v>
      </c>
      <c r="B6" s="30">
        <f>11/41</f>
        <v>0.2682926829268293</v>
      </c>
      <c r="C6" s="30">
        <f>21/43</f>
        <v>0.4883720930232558</v>
      </c>
      <c r="D6" s="30">
        <f>28/39</f>
        <v>0.717948717948718</v>
      </c>
      <c r="E6" s="30">
        <f>34/35</f>
        <v>0.9714285714285714</v>
      </c>
      <c r="F6" s="30">
        <f>39/32</f>
        <v>1.21875</v>
      </c>
      <c r="G6" s="30">
        <f>15/61</f>
        <v>0.2459016393442623</v>
      </c>
      <c r="H6" s="30"/>
      <c r="I6" s="31">
        <f>11/39</f>
        <v>0.28205128205128205</v>
      </c>
    </row>
    <row r="7" spans="1:9" ht="12.75">
      <c r="A7" s="11" t="s">
        <v>24</v>
      </c>
      <c r="B7" s="30">
        <f>12/41</f>
        <v>0.2926829268292683</v>
      </c>
      <c r="C7" s="30">
        <f>22/43</f>
        <v>0.5116279069767442</v>
      </c>
      <c r="D7" s="30">
        <f>29/39</f>
        <v>0.7435897435897436</v>
      </c>
      <c r="E7" s="30">
        <f>35/35</f>
        <v>1</v>
      </c>
      <c r="F7" s="30">
        <f>40/32</f>
        <v>1.25</v>
      </c>
      <c r="G7" s="30">
        <f>16/61</f>
        <v>0.26229508196721313</v>
      </c>
      <c r="H7" s="30"/>
      <c r="I7" s="31">
        <f>12/39</f>
        <v>0.3076923076923077</v>
      </c>
    </row>
    <row r="8" spans="1:9" ht="12.75">
      <c r="A8" s="21" t="s">
        <v>25</v>
      </c>
      <c r="B8" s="32">
        <f>1/2.861</f>
        <v>0.34952813701502966</v>
      </c>
      <c r="C8" s="32">
        <f>1/1.562</f>
        <v>0.6402048655569782</v>
      </c>
      <c r="D8" s="32">
        <f>1/1</f>
        <v>1</v>
      </c>
      <c r="E8" s="32">
        <f>1/0.697</f>
        <v>1.4347202295552368</v>
      </c>
      <c r="F8" s="32"/>
      <c r="G8" s="32">
        <f>1/4.072</f>
        <v>0.2455795677799607</v>
      </c>
      <c r="H8" s="32"/>
      <c r="I8" s="33">
        <f>1/2.31</f>
        <v>0.4329004329004329</v>
      </c>
    </row>
    <row r="10" spans="1:9" ht="12.75">
      <c r="A10" s="2" t="s">
        <v>13</v>
      </c>
      <c r="B10" s="3" t="s">
        <v>12</v>
      </c>
      <c r="C10" s="4" t="s">
        <v>14</v>
      </c>
      <c r="D10" s="12" t="s">
        <v>15</v>
      </c>
      <c r="E10" s="10"/>
      <c r="F10" s="10"/>
      <c r="G10" s="10"/>
      <c r="H10" s="10"/>
      <c r="I10" s="10"/>
    </row>
    <row r="11" spans="1:9" ht="12.75">
      <c r="A11" s="1"/>
      <c r="B11" s="7">
        <v>15</v>
      </c>
      <c r="C11" s="8">
        <v>185</v>
      </c>
      <c r="D11" s="9">
        <v>65</v>
      </c>
      <c r="E11" s="10"/>
      <c r="F11" s="10"/>
      <c r="G11" s="10"/>
      <c r="H11" s="10"/>
      <c r="I11" s="10"/>
    </row>
    <row r="12" spans="1:4" ht="12.75" hidden="1">
      <c r="A12" s="14" t="s">
        <v>1</v>
      </c>
      <c r="B12" s="15">
        <f>(B11*25.4)+(C11*D11/100*2)</f>
        <v>621.5</v>
      </c>
      <c r="C12" s="10"/>
      <c r="D12" s="13"/>
    </row>
    <row r="13" spans="1:4" ht="12.75" hidden="1">
      <c r="A13" s="16" t="s">
        <v>17</v>
      </c>
      <c r="B13" s="17">
        <f>B12*3.141592653589</f>
        <v>1952.4998342055635</v>
      </c>
      <c r="C13" s="8"/>
      <c r="D13" s="9"/>
    </row>
    <row r="14" ht="12.75">
      <c r="A14" s="26"/>
    </row>
    <row r="15" spans="1:4" ht="12.75">
      <c r="A15" s="12" t="s">
        <v>2</v>
      </c>
      <c r="B15" s="10"/>
      <c r="C15" s="10"/>
      <c r="D15" s="10"/>
    </row>
    <row r="16" spans="1:4" ht="12.75">
      <c r="A16" s="27">
        <v>3000</v>
      </c>
      <c r="B16" s="1"/>
      <c r="C16" s="10"/>
      <c r="D16" s="10"/>
    </row>
    <row r="17" spans="1:4" ht="12.75">
      <c r="A17" s="24" t="s">
        <v>19</v>
      </c>
      <c r="B17" s="25" t="s">
        <v>4</v>
      </c>
      <c r="D17" s="22"/>
    </row>
    <row r="18" spans="1:4" ht="12.75">
      <c r="A18" s="34" t="s">
        <v>5</v>
      </c>
      <c r="B18" s="35">
        <f>(A48*B13/1000)*60/1000</f>
        <v>23.186423460977704</v>
      </c>
      <c r="D18" s="22"/>
    </row>
    <row r="19" spans="1:4" ht="12.75">
      <c r="A19" s="34" t="s">
        <v>6</v>
      </c>
      <c r="B19" s="35">
        <f>(A49*B13/1000)*60/1000</f>
        <v>42.20615348816448</v>
      </c>
      <c r="D19" s="22"/>
    </row>
    <row r="20" spans="1:4" ht="12.75">
      <c r="A20" s="34" t="s">
        <v>7</v>
      </c>
      <c r="B20" s="35">
        <f>(A50*B13/1000)*60/1000</f>
        <v>62.0466529911478</v>
      </c>
      <c r="D20" s="22"/>
    </row>
    <row r="21" spans="1:4" ht="12.75">
      <c r="A21" s="34" t="s">
        <v>8</v>
      </c>
      <c r="B21" s="35">
        <f>(A51*B13/1000)*60/1000</f>
        <v>83.9529202716959</v>
      </c>
      <c r="D21" s="22"/>
    </row>
    <row r="22" spans="1:4" ht="12.75">
      <c r="A22" s="34" t="s">
        <v>9</v>
      </c>
      <c r="B22" s="35">
        <f>(A52*B13/1000)*60/1000</f>
        <v>105.32696339233907</v>
      </c>
      <c r="D22" s="22"/>
    </row>
    <row r="23" spans="1:4" ht="12.75">
      <c r="A23" s="34" t="s">
        <v>11</v>
      </c>
      <c r="B23" s="35">
        <f>(A53*B13/1000)*60/1000</f>
        <v>24.375470817950923</v>
      </c>
      <c r="D23" s="22"/>
    </row>
    <row r="24" spans="1:4" ht="12.75">
      <c r="A24" s="10"/>
      <c r="B24" s="18"/>
      <c r="C24" s="10"/>
      <c r="D24" s="18"/>
    </row>
    <row r="25" ht="12.75">
      <c r="A25" s="8"/>
    </row>
    <row r="26" spans="1:4" ht="12.75">
      <c r="A26" s="12" t="s">
        <v>2</v>
      </c>
      <c r="B26" s="10"/>
      <c r="C26" s="10"/>
      <c r="D26" s="10"/>
    </row>
    <row r="27" spans="1:4" ht="12.75">
      <c r="A27" s="27">
        <v>3000</v>
      </c>
      <c r="B27" s="1"/>
      <c r="C27" s="10"/>
      <c r="D27" s="10"/>
    </row>
    <row r="28" spans="1:3" ht="12.75">
      <c r="A28" s="24" t="s">
        <v>20</v>
      </c>
      <c r="B28" s="6" t="s">
        <v>4</v>
      </c>
      <c r="C28" s="22"/>
    </row>
    <row r="29" spans="1:3" ht="12.75">
      <c r="A29" s="34" t="s">
        <v>5</v>
      </c>
      <c r="B29" s="35">
        <f>(A56*B13/1000)*60/1000</f>
        <v>26.980565481864968</v>
      </c>
      <c r="C29" s="22"/>
    </row>
    <row r="30" spans="1:3" ht="12.75">
      <c r="A30" s="34" t="s">
        <v>6</v>
      </c>
      <c r="B30" s="35">
        <f>(A57*B13/1000)*60/1000</f>
        <v>47.16370167566318</v>
      </c>
      <c r="C30" s="22"/>
    </row>
    <row r="31" spans="1:3" ht="12.75">
      <c r="A31" s="34" t="s">
        <v>7</v>
      </c>
      <c r="B31" s="35">
        <f>(A58*B13/1000)*60/1000</f>
        <v>68.54677854260137</v>
      </c>
      <c r="C31" s="22"/>
    </row>
    <row r="32" spans="1:3" ht="12.75">
      <c r="A32" s="34" t="s">
        <v>8</v>
      </c>
      <c r="B32" s="35">
        <f>(A59*B13/1000)*60/1000</f>
        <v>92.1835987297053</v>
      </c>
      <c r="C32" s="22"/>
    </row>
    <row r="33" spans="1:3" ht="12.75">
      <c r="A33" s="34" t="s">
        <v>9</v>
      </c>
      <c r="B33" s="35">
        <f>(A60*B13/1000)*60/1000</f>
        <v>115.22949841213162</v>
      </c>
      <c r="C33" s="22"/>
    </row>
    <row r="34" spans="1:3" ht="12.75">
      <c r="A34" s="34" t="s">
        <v>11</v>
      </c>
      <c r="B34" s="35">
        <f>(A61*B13/1000)*60/1000</f>
        <v>28.364184224524706</v>
      </c>
      <c r="C34" s="22"/>
    </row>
    <row r="35" spans="1:4" ht="12.75">
      <c r="A35" s="10"/>
      <c r="B35" s="18"/>
      <c r="C35" s="10"/>
      <c r="D35" s="18"/>
    </row>
    <row r="36" ht="12.75">
      <c r="A36" s="8"/>
    </row>
    <row r="37" spans="1:4" ht="12.75">
      <c r="A37" s="12" t="s">
        <v>2</v>
      </c>
      <c r="B37" s="10"/>
      <c r="C37" s="10"/>
      <c r="D37" s="10"/>
    </row>
    <row r="38" spans="1:4" ht="12.75">
      <c r="A38" s="27">
        <v>3000</v>
      </c>
      <c r="B38" s="1"/>
      <c r="C38" s="10"/>
      <c r="D38" s="10"/>
    </row>
    <row r="39" spans="1:3" ht="12.75">
      <c r="A39" s="24" t="s">
        <v>22</v>
      </c>
      <c r="B39" s="6" t="s">
        <v>4</v>
      </c>
      <c r="C39" s="22"/>
    </row>
    <row r="40" spans="1:3" ht="12.75">
      <c r="A40" s="34" t="s">
        <v>5</v>
      </c>
      <c r="B40" s="35">
        <f>(A65*B13/1000)*60/1000</f>
        <v>30.167400128429392</v>
      </c>
      <c r="C40" s="10"/>
    </row>
    <row r="41" spans="1:3" ht="12.75">
      <c r="A41" s="34" t="s">
        <v>6</v>
      </c>
      <c r="B41" s="35">
        <f>(A66*B13/1000)*60/1000</f>
        <v>55.255398058538084</v>
      </c>
      <c r="C41" s="10"/>
    </row>
    <row r="42" spans="1:3" ht="12.75">
      <c r="A42" s="34" t="s">
        <v>7</v>
      </c>
      <c r="B42" s="35">
        <f>(A67*B13/1000)*60/1000</f>
        <v>86.3089317674365</v>
      </c>
      <c r="C42" s="10"/>
    </row>
    <row r="43" spans="1:3" ht="12.75">
      <c r="A43" s="34" t="s">
        <v>8</v>
      </c>
      <c r="B43" s="35">
        <f>(A68*B13/1000)*60/1000</f>
        <v>123.82917039804376</v>
      </c>
      <c r="C43" s="10"/>
    </row>
    <row r="44" spans="1:3" ht="12.75">
      <c r="A44" s="34" t="s">
        <v>11</v>
      </c>
      <c r="B44" s="35">
        <f>(A70*A52/1000)*60/1000</f>
        <v>17.204817228570004</v>
      </c>
      <c r="C44" s="10"/>
    </row>
    <row r="47" ht="12.75" hidden="1">
      <c r="A47" s="23" t="s">
        <v>3</v>
      </c>
    </row>
    <row r="48" ht="12.75" hidden="1">
      <c r="A48" s="28">
        <f>A16*B6*G6</f>
        <v>197.92083166733306</v>
      </c>
    </row>
    <row r="49" ht="12.75" hidden="1">
      <c r="A49" s="28">
        <f>A16*C6*G6</f>
        <v>360.2744948532215</v>
      </c>
    </row>
    <row r="50" ht="12.75" hidden="1">
      <c r="A50" s="28">
        <f>A16*D6*G6</f>
        <v>529.6343001261034</v>
      </c>
    </row>
    <row r="51" ht="12.75" hidden="1">
      <c r="A51" s="28">
        <f>A16*E6*G6</f>
        <v>716.6276346604216</v>
      </c>
    </row>
    <row r="52" ht="12.75" hidden="1">
      <c r="A52" s="28">
        <f>A16*F6*G6</f>
        <v>899.077868852459</v>
      </c>
    </row>
    <row r="53" ht="12.75" hidden="1">
      <c r="A53" s="29">
        <f>A16*I6*G6</f>
        <v>208.07061790668348</v>
      </c>
    </row>
    <row r="54" ht="12.75" hidden="1"/>
    <row r="55" ht="12.75" hidden="1">
      <c r="A55" s="23" t="s">
        <v>3</v>
      </c>
    </row>
    <row r="56" ht="12.75" hidden="1">
      <c r="A56" s="28">
        <f>A27*B7*G7</f>
        <v>230.3078768492603</v>
      </c>
    </row>
    <row r="57" ht="12.75" hidden="1">
      <c r="A57" s="28">
        <f>A27*C7*G7</f>
        <v>402.59245139153643</v>
      </c>
    </row>
    <row r="58" ht="12.75" hidden="1">
      <c r="A58" s="28">
        <f>A27*D7*G7</f>
        <v>585.1197982345524</v>
      </c>
    </row>
    <row r="59" ht="12.75" hidden="1">
      <c r="A59" s="28">
        <f>A27*E7*G7</f>
        <v>786.8852459016393</v>
      </c>
    </row>
    <row r="60" ht="12.75" hidden="1">
      <c r="A60" s="28">
        <f>A27*F7*G7</f>
        <v>983.6065573770493</v>
      </c>
    </row>
    <row r="61" ht="12.75" hidden="1">
      <c r="A61" s="29">
        <f>A27*I7*G7</f>
        <v>242.11853720050442</v>
      </c>
    </row>
    <row r="62" ht="12.75" hidden="1"/>
    <row r="63" ht="12.75" hidden="1"/>
    <row r="64" ht="12.75" hidden="1">
      <c r="A64" s="23" t="s">
        <v>3</v>
      </c>
    </row>
    <row r="65" ht="12.75" hidden="1">
      <c r="A65" s="28">
        <f>A38*B8*G8</f>
        <v>257.5109064452576</v>
      </c>
    </row>
    <row r="66" ht="12.75" hidden="1">
      <c r="A66" s="28">
        <f>A38*C8*G8</f>
        <v>471.6637025223317</v>
      </c>
    </row>
    <row r="67" ht="12.75" hidden="1">
      <c r="A67" s="28">
        <f>A38*D8*G8</f>
        <v>736.7387033398821</v>
      </c>
    </row>
    <row r="68" ht="12.75" hidden="1">
      <c r="A68" s="28">
        <f>A38*E8*G8</f>
        <v>1057.0139215780232</v>
      </c>
    </row>
    <row r="69" ht="12.75" hidden="1">
      <c r="A69" s="28">
        <f>A38*F16*G16</f>
        <v>0</v>
      </c>
    </row>
    <row r="70" ht="12.75" hidden="1">
      <c r="A70" s="29">
        <f>A38*G8*I8</f>
        <v>318.9345036103386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WG95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</dc:creator>
  <cp:keywords/>
  <dc:description/>
  <cp:lastModifiedBy>Козлов</cp:lastModifiedBy>
  <dcterms:created xsi:type="dcterms:W3CDTF">2007-12-22T07:28:40Z</dcterms:created>
  <dcterms:modified xsi:type="dcterms:W3CDTF">2007-12-22T13:03:11Z</dcterms:modified>
  <cp:category/>
  <cp:version/>
  <cp:contentType/>
  <cp:contentStatus/>
</cp:coreProperties>
</file>